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1250" windowHeight="6570" activeTab="0"/>
  </bookViews>
  <sheets>
    <sheet name="Regnskap 2004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<sst xmlns="http://schemas.openxmlformats.org/spreadsheetml/2006/main" count="96" uniqueCount="80">
  <si>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Info</t>
  </si>
  <si>
    <t>Inn</t>
  </si>
  <si>
    <t>Dato</t>
  </si>
  <si>
    <t>Ut</t>
  </si>
  <si>
    <t>Klubbkvelder</t>
  </si>
  <si>
    <t>Premiekjøp</t>
  </si>
  <si>
    <t>Mesterturneringer</t>
  </si>
  <si>
    <t>Kasse</t>
  </si>
  <si>
    <t>I kassen</t>
  </si>
  <si>
    <t>klubbkveld 1</t>
  </si>
  <si>
    <t>Diverse</t>
  </si>
  <si>
    <t>klubbkveld 2</t>
  </si>
  <si>
    <t>BBM</t>
  </si>
  <si>
    <t>Balanser</t>
  </si>
  <si>
    <t>Overført fra 2003, kassebeholdning</t>
  </si>
  <si>
    <t>vininnkjøp</t>
  </si>
  <si>
    <t xml:space="preserve"> M1 + klubbkveld 3</t>
  </si>
  <si>
    <t>klubbkveld nr 4</t>
  </si>
  <si>
    <t>klubbkveld nr 5</t>
  </si>
  <si>
    <t>klubbkveld nr6</t>
  </si>
  <si>
    <t>M2 + klubbkveld nr.7</t>
  </si>
  <si>
    <t>klubbkveld nr. 8</t>
  </si>
  <si>
    <t>klubbkveld nr.9</t>
  </si>
  <si>
    <t>Kjøp av sjakklokke fra "fryd og gammon"</t>
  </si>
  <si>
    <t>klubbkveld nr.10</t>
  </si>
  <si>
    <t>klubbkveld nr.11</t>
  </si>
  <si>
    <t>klubbkveld nr.12</t>
  </si>
  <si>
    <t>Molokroken Open 2004</t>
  </si>
  <si>
    <t>overføring tilgodehavende NBgF</t>
  </si>
  <si>
    <t>klubbkveld nr.13</t>
  </si>
  <si>
    <t>klubbkveld nr.14</t>
  </si>
  <si>
    <t>mesterturnering, klubbkveld 15</t>
  </si>
  <si>
    <t>Mesteravgift Molokroken Open</t>
  </si>
  <si>
    <t>vinkjøp, 2 flasker</t>
  </si>
  <si>
    <t>klubbkveld nr. 16</t>
  </si>
  <si>
    <t>klubbkveld nr 17</t>
  </si>
  <si>
    <t>klubbkveld nr.18</t>
  </si>
  <si>
    <t>klubbkveld nr.19</t>
  </si>
  <si>
    <t>klubbkveld nr.20</t>
  </si>
  <si>
    <t>mesterturnering</t>
  </si>
  <si>
    <t>mesterturnering vin</t>
  </si>
  <si>
    <t>klubbkveld nr.21</t>
  </si>
  <si>
    <t>klubbkveld nr 22</t>
  </si>
  <si>
    <t>klubbkveld nr 23</t>
  </si>
  <si>
    <t xml:space="preserve">vinkjøp </t>
  </si>
  <si>
    <t>mesterturnering/5års jubileum</t>
  </si>
  <si>
    <t>klubbkveld nr2</t>
  </si>
  <si>
    <t xml:space="preserve"> klubbkveld 3 fikk 140 fra T</t>
  </si>
  <si>
    <t>klubbkveld nr.4</t>
  </si>
  <si>
    <t>klubbkveld nr.5</t>
  </si>
  <si>
    <t>klubbkveld nr.6</t>
  </si>
  <si>
    <t>klubbkveld nr.7</t>
  </si>
  <si>
    <t>mesterturnering, klubbkveld  nr.8</t>
  </si>
  <si>
    <t>vinkjøp</t>
  </si>
  <si>
    <t>mesterturnering og klubbkveld 11</t>
  </si>
  <si>
    <t>klubbkveld nr 12</t>
  </si>
  <si>
    <t>klubbkveld nr 13</t>
  </si>
  <si>
    <t>klubbkvveld nr.14</t>
  </si>
  <si>
    <t>klubbklved nr.16</t>
  </si>
  <si>
    <t xml:space="preserve"> mesterturnering og klubbkveld nr.15</t>
  </si>
  <si>
    <t xml:space="preserve">klubbkveld nr1. </t>
  </si>
  <si>
    <t>Kaffe og snacks</t>
  </si>
  <si>
    <t>Medlemsskap Hannu (gave)</t>
  </si>
  <si>
    <t>Leie lokaler</t>
  </si>
  <si>
    <t>Premier quiz, Øyvind</t>
  </si>
  <si>
    <t>Registreringsavgift BBM</t>
  </si>
  <si>
    <t>Mesteravgift</t>
  </si>
  <si>
    <t>Mesterturnering 11</t>
  </si>
  <si>
    <t>BBM, Terje; ulike premieinnkjøp</t>
  </si>
  <si>
    <t>klubbkveld nr.17</t>
  </si>
  <si>
    <t>Vin, premier til bymesterskapet</t>
  </si>
  <si>
    <t>lagturnering fredag</t>
  </si>
  <si>
    <t>Premier, Terje</t>
  </si>
  <si>
    <t>Maxitaxi Aspmyra Glimt-Kongsvinger</t>
  </si>
  <si>
    <t>Pizza, "lille Orion"</t>
  </si>
  <si>
    <t>klubbkveld nr.22</t>
  </si>
  <si>
    <t>klubbkveld nr.23</t>
  </si>
  <si>
    <t>380 i mesterpenger</t>
  </si>
  <si>
    <t>klubbkveld nr 24</t>
  </si>
  <si>
    <t>juleavslutning, mesterturnering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</si>
</sst>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7" borderId="9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75" zoomScaleNormal="75" workbookViewId="0" topLeftCell="A1">
      <pane ySplit="2" topLeftCell="BM9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35.421875" style="0" customWidth="1"/>
    <col min="2" max="2" width="11.00390625" style="1" bestFit="1" customWidth="1"/>
    <col min="3" max="3" width="11.00390625" style="1" customWidth="1"/>
    <col min="4" max="4" width="15.00390625" style="1" customWidth="1"/>
    <col min="5" max="5" width="15.28125" style="1" customWidth="1"/>
    <col min="6" max="6" width="17.7109375" style="0" customWidth="1"/>
    <col min="7" max="7" width="12.140625" style="0" customWidth="1"/>
    <col min="8" max="8" width="15.00390625" style="0" customWidth="1"/>
  </cols>
  <sheetData>
    <row r="1" spans="5:12" ht="13.5" thickBot="1">
      <c r="E1" s="6" t="s">
        <v>4</v>
      </c>
      <c r="F1" s="14" t="s">
        <v>5</v>
      </c>
      <c r="G1" s="32" t="s">
        <v>6</v>
      </c>
      <c r="H1" s="33"/>
      <c r="I1" s="34" t="s">
        <v>10</v>
      </c>
      <c r="J1" s="35"/>
      <c r="K1" s="36" t="s">
        <v>12</v>
      </c>
      <c r="L1" s="37"/>
    </row>
    <row r="2" spans="1:12" ht="16.5" thickBot="1">
      <c r="A2" s="2" t="s">
        <v>0</v>
      </c>
      <c r="B2" s="3" t="s">
        <v>2</v>
      </c>
      <c r="C2" s="3"/>
      <c r="D2" s="3" t="s">
        <v>7</v>
      </c>
      <c r="E2" s="7" t="s">
        <v>1</v>
      </c>
      <c r="F2" s="15" t="s">
        <v>3</v>
      </c>
      <c r="G2" s="3" t="s">
        <v>1</v>
      </c>
      <c r="H2" s="15" t="s">
        <v>3</v>
      </c>
      <c r="I2" s="7" t="s">
        <v>1</v>
      </c>
      <c r="J2" s="15" t="s">
        <v>3</v>
      </c>
      <c r="K2" s="3" t="s">
        <v>1</v>
      </c>
      <c r="L2" s="15" t="s">
        <v>3</v>
      </c>
    </row>
    <row r="3" spans="1:12" ht="12.75">
      <c r="A3" t="s">
        <v>14</v>
      </c>
      <c r="B3" s="4">
        <v>37622</v>
      </c>
      <c r="D3" s="1">
        <v>340</v>
      </c>
      <c r="E3" s="8"/>
      <c r="F3" s="16"/>
      <c r="G3" s="18"/>
      <c r="H3" s="16"/>
      <c r="I3" s="20"/>
      <c r="J3" s="16"/>
      <c r="L3" s="16"/>
    </row>
    <row r="4" spans="1:12" ht="12.75">
      <c r="A4" t="s">
        <v>9</v>
      </c>
      <c r="B4" s="4">
        <v>37991</v>
      </c>
      <c r="C4" s="4"/>
      <c r="D4" s="1">
        <f aca="true" t="shared" si="0" ref="D4:D83">+E4-F4+G4-H4+I4-J4+K4-L4</f>
        <v>260</v>
      </c>
      <c r="E4" s="8">
        <v>260</v>
      </c>
      <c r="F4" s="17"/>
      <c r="G4" s="19"/>
      <c r="H4" s="17"/>
      <c r="I4" s="8"/>
      <c r="J4" s="17"/>
      <c r="K4" s="1"/>
      <c r="L4" s="17"/>
    </row>
    <row r="5" spans="1:12" ht="12.75">
      <c r="A5" t="s">
        <v>11</v>
      </c>
      <c r="B5" s="4">
        <v>37998</v>
      </c>
      <c r="C5" s="4"/>
      <c r="D5" s="1">
        <f t="shared" si="0"/>
        <v>220</v>
      </c>
      <c r="E5" s="8">
        <v>220</v>
      </c>
      <c r="F5" s="17"/>
      <c r="G5" s="19"/>
      <c r="H5" s="17"/>
      <c r="I5" s="8"/>
      <c r="J5" s="17"/>
      <c r="K5" s="1"/>
      <c r="L5" s="17"/>
    </row>
    <row r="6" spans="1:12" ht="12.75">
      <c r="A6" t="s">
        <v>16</v>
      </c>
      <c r="B6" s="4">
        <v>38005</v>
      </c>
      <c r="C6" s="4"/>
      <c r="D6" s="1">
        <f t="shared" si="0"/>
        <v>50</v>
      </c>
      <c r="E6" s="8"/>
      <c r="F6" s="17"/>
      <c r="G6" s="19">
        <v>400</v>
      </c>
      <c r="H6" s="17">
        <v>350</v>
      </c>
      <c r="I6" s="8"/>
      <c r="J6" s="17"/>
      <c r="K6" s="1"/>
      <c r="L6" s="17"/>
    </row>
    <row r="7" spans="1:12" ht="12.75">
      <c r="A7" t="s">
        <v>15</v>
      </c>
      <c r="B7" s="4">
        <v>38006</v>
      </c>
      <c r="C7" s="4"/>
      <c r="D7" s="1">
        <f t="shared" si="0"/>
        <v>-415</v>
      </c>
      <c r="E7" s="8"/>
      <c r="F7" s="17">
        <v>415</v>
      </c>
      <c r="G7" s="19"/>
      <c r="H7" s="17"/>
      <c r="I7" s="8"/>
      <c r="J7" s="17"/>
      <c r="K7" s="1"/>
      <c r="L7" s="17"/>
    </row>
    <row r="8" spans="1:12" ht="12.75">
      <c r="A8" s="26" t="s">
        <v>17</v>
      </c>
      <c r="B8" s="27">
        <v>38013</v>
      </c>
      <c r="C8" s="27"/>
      <c r="D8" s="28">
        <f t="shared" si="0"/>
        <v>180</v>
      </c>
      <c r="E8" s="29">
        <v>180</v>
      </c>
      <c r="F8" s="30"/>
      <c r="G8" s="28"/>
      <c r="H8" s="30"/>
      <c r="I8" s="29"/>
      <c r="J8" s="30"/>
      <c r="K8" s="28"/>
      <c r="L8" s="30"/>
    </row>
    <row r="9" spans="1:12" ht="12.75">
      <c r="A9" t="s">
        <v>18</v>
      </c>
      <c r="B9" s="4">
        <v>38019</v>
      </c>
      <c r="C9" s="4"/>
      <c r="D9" s="1">
        <f t="shared" si="0"/>
        <v>280</v>
      </c>
      <c r="E9" s="8">
        <v>280</v>
      </c>
      <c r="F9" s="17"/>
      <c r="G9" s="19"/>
      <c r="H9" s="17"/>
      <c r="I9" s="8"/>
      <c r="J9" s="17"/>
      <c r="K9" s="1"/>
      <c r="L9" s="17"/>
    </row>
    <row r="10" spans="1:12" ht="12.75">
      <c r="A10" t="s">
        <v>19</v>
      </c>
      <c r="B10" s="4">
        <v>38026</v>
      </c>
      <c r="C10" s="4"/>
      <c r="D10" s="1">
        <f t="shared" si="0"/>
        <v>200</v>
      </c>
      <c r="E10" s="8">
        <v>200</v>
      </c>
      <c r="F10" s="17"/>
      <c r="G10" s="19"/>
      <c r="H10" s="17"/>
      <c r="I10" s="8"/>
      <c r="J10" s="17"/>
      <c r="K10" s="1"/>
      <c r="L10" s="17"/>
    </row>
    <row r="11" spans="1:12" ht="12.75">
      <c r="A11" t="s">
        <v>20</v>
      </c>
      <c r="B11" s="4">
        <v>38033</v>
      </c>
      <c r="C11" s="4"/>
      <c r="D11" s="1">
        <f t="shared" si="0"/>
        <v>2</v>
      </c>
      <c r="E11" s="8"/>
      <c r="F11" s="17"/>
      <c r="G11" s="19">
        <v>560</v>
      </c>
      <c r="H11" s="17">
        <v>558</v>
      </c>
      <c r="I11" s="8"/>
      <c r="J11" s="17"/>
      <c r="K11" s="1"/>
      <c r="L11" s="17"/>
    </row>
    <row r="12" spans="1:12" ht="12.75">
      <c r="A12" s="26" t="s">
        <v>21</v>
      </c>
      <c r="B12" s="27">
        <v>38040</v>
      </c>
      <c r="C12" s="27"/>
      <c r="D12" s="28">
        <f t="shared" si="0"/>
        <v>220</v>
      </c>
      <c r="E12" s="29">
        <v>220</v>
      </c>
      <c r="F12" s="30"/>
      <c r="G12" s="28"/>
      <c r="H12" s="30"/>
      <c r="I12" s="29"/>
      <c r="J12" s="30"/>
      <c r="K12" s="28"/>
      <c r="L12" s="30"/>
    </row>
    <row r="13" spans="1:12" ht="12.75">
      <c r="A13" t="s">
        <v>22</v>
      </c>
      <c r="B13" s="4">
        <v>38047</v>
      </c>
      <c r="C13" s="4"/>
      <c r="D13" s="1">
        <f t="shared" si="0"/>
        <v>240</v>
      </c>
      <c r="E13" s="8">
        <v>240</v>
      </c>
      <c r="F13" s="17"/>
      <c r="G13" s="19"/>
      <c r="H13" s="17"/>
      <c r="I13" s="8"/>
      <c r="J13" s="17"/>
      <c r="K13" s="1"/>
      <c r="L13" s="17"/>
    </row>
    <row r="14" spans="1:12" ht="12.75">
      <c r="A14" t="s">
        <v>23</v>
      </c>
      <c r="B14" s="4">
        <v>38050</v>
      </c>
      <c r="C14" s="4"/>
      <c r="D14" s="1">
        <f t="shared" si="0"/>
        <v>-535</v>
      </c>
      <c r="E14" s="8"/>
      <c r="F14" s="17"/>
      <c r="G14" s="19"/>
      <c r="H14" s="17"/>
      <c r="I14" s="8"/>
      <c r="J14" s="17">
        <v>535</v>
      </c>
      <c r="K14" s="1"/>
      <c r="L14" s="17"/>
    </row>
    <row r="15" spans="1:12" ht="12.75">
      <c r="A15" t="s">
        <v>24</v>
      </c>
      <c r="B15" s="4">
        <v>38054</v>
      </c>
      <c r="C15" s="4"/>
      <c r="D15" s="1">
        <f t="shared" si="0"/>
        <v>260</v>
      </c>
      <c r="E15" s="8">
        <v>260</v>
      </c>
      <c r="F15" s="17"/>
      <c r="G15" s="19"/>
      <c r="H15" s="17"/>
      <c r="I15" s="8"/>
      <c r="J15" s="17"/>
      <c r="K15" s="1"/>
      <c r="L15" s="17"/>
    </row>
    <row r="16" spans="1:12" ht="12.75">
      <c r="A16" t="s">
        <v>25</v>
      </c>
      <c r="B16" s="4">
        <v>38061</v>
      </c>
      <c r="C16" s="4"/>
      <c r="D16" s="1">
        <f t="shared" si="0"/>
        <v>200</v>
      </c>
      <c r="E16" s="8">
        <v>280</v>
      </c>
      <c r="F16" s="17">
        <v>80</v>
      </c>
      <c r="G16" s="19"/>
      <c r="H16" s="17"/>
      <c r="I16" s="8"/>
      <c r="J16" s="17"/>
      <c r="K16" s="1"/>
      <c r="L16" s="17"/>
    </row>
    <row r="17" spans="1:12" ht="12.75">
      <c r="A17" t="s">
        <v>27</v>
      </c>
      <c r="B17" s="4">
        <v>38066</v>
      </c>
      <c r="C17" s="4"/>
      <c r="D17" s="1">
        <f t="shared" si="0"/>
        <v>-1488</v>
      </c>
      <c r="E17" s="8"/>
      <c r="F17" s="17"/>
      <c r="G17" s="19">
        <v>1000</v>
      </c>
      <c r="H17" s="17">
        <f>600+1888</f>
        <v>2488</v>
      </c>
      <c r="I17" s="8"/>
      <c r="J17" s="17"/>
      <c r="K17" s="1"/>
      <c r="L17" s="17"/>
    </row>
    <row r="18" spans="1:12" ht="12.75">
      <c r="A18" t="s">
        <v>32</v>
      </c>
      <c r="B18" s="4">
        <v>38066</v>
      </c>
      <c r="C18" s="4"/>
      <c r="D18" s="1">
        <f t="shared" si="0"/>
        <v>-400</v>
      </c>
      <c r="E18" s="8"/>
      <c r="F18" s="17"/>
      <c r="G18" s="19"/>
      <c r="H18" s="17">
        <v>400</v>
      </c>
      <c r="I18" s="8"/>
      <c r="J18" s="17"/>
      <c r="K18" s="1"/>
      <c r="L18" s="17"/>
    </row>
    <row r="19" spans="1:12" ht="12.75">
      <c r="A19" t="s">
        <v>15</v>
      </c>
      <c r="B19" s="4">
        <v>38068</v>
      </c>
      <c r="C19" s="4"/>
      <c r="D19" s="1">
        <f t="shared" si="0"/>
        <v>-331</v>
      </c>
      <c r="E19" s="8"/>
      <c r="F19" s="17">
        <v>331</v>
      </c>
      <c r="G19" s="19"/>
      <c r="H19" s="17"/>
      <c r="I19" s="8"/>
      <c r="J19" s="17"/>
      <c r="K19" s="1"/>
      <c r="L19" s="17"/>
    </row>
    <row r="20" spans="1:12" ht="12.75">
      <c r="A20" t="s">
        <v>26</v>
      </c>
      <c r="B20" s="4">
        <v>38068</v>
      </c>
      <c r="C20" s="4"/>
      <c r="D20" s="1">
        <f t="shared" si="0"/>
        <v>240</v>
      </c>
      <c r="E20" s="8">
        <v>240</v>
      </c>
      <c r="F20" s="17"/>
      <c r="G20" s="19"/>
      <c r="H20" s="17"/>
      <c r="I20" s="8"/>
      <c r="J20" s="17"/>
      <c r="K20" s="1"/>
      <c r="L20" s="17"/>
    </row>
    <row r="21" spans="1:12" ht="12.75">
      <c r="A21" t="s">
        <v>28</v>
      </c>
      <c r="B21" s="4">
        <v>38073</v>
      </c>
      <c r="C21" s="4"/>
      <c r="D21" s="1">
        <f t="shared" si="0"/>
        <v>160</v>
      </c>
      <c r="E21" s="8"/>
      <c r="F21" s="17"/>
      <c r="G21" s="19"/>
      <c r="H21" s="17"/>
      <c r="I21" s="8">
        <v>160</v>
      </c>
      <c r="J21" s="17"/>
      <c r="K21" s="1"/>
      <c r="L21" s="17"/>
    </row>
    <row r="22" spans="1:12" ht="12.75">
      <c r="A22" s="26" t="s">
        <v>29</v>
      </c>
      <c r="B22" s="27">
        <v>38075</v>
      </c>
      <c r="C22" s="27"/>
      <c r="D22" s="28">
        <f t="shared" si="0"/>
        <v>220</v>
      </c>
      <c r="E22" s="29">
        <v>220</v>
      </c>
      <c r="F22" s="30"/>
      <c r="G22" s="28"/>
      <c r="H22" s="30"/>
      <c r="I22" s="29"/>
      <c r="J22" s="30"/>
      <c r="K22" s="28"/>
      <c r="L22" s="30"/>
    </row>
    <row r="23" spans="1:12" ht="12.75">
      <c r="A23" t="s">
        <v>30</v>
      </c>
      <c r="B23" s="4">
        <v>38089</v>
      </c>
      <c r="C23" s="4"/>
      <c r="D23" s="1">
        <f t="shared" si="0"/>
        <v>140</v>
      </c>
      <c r="E23" s="8">
        <v>140</v>
      </c>
      <c r="F23" s="17"/>
      <c r="G23" s="19"/>
      <c r="H23" s="17"/>
      <c r="I23" s="8"/>
      <c r="J23" s="17"/>
      <c r="K23" s="1"/>
      <c r="L23" s="17"/>
    </row>
    <row r="24" spans="1:12" ht="12.75">
      <c r="A24" t="s">
        <v>31</v>
      </c>
      <c r="B24" s="4">
        <v>38096</v>
      </c>
      <c r="C24" s="4"/>
      <c r="D24" s="1">
        <f t="shared" si="0"/>
        <v>180</v>
      </c>
      <c r="E24" s="8"/>
      <c r="F24" s="17"/>
      <c r="G24" s="19">
        <f>13*40</f>
        <v>520</v>
      </c>
      <c r="H24" s="17">
        <f>20*13+80</f>
        <v>340</v>
      </c>
      <c r="I24" s="8"/>
      <c r="J24" s="17"/>
      <c r="K24" s="1"/>
      <c r="L24" s="17"/>
    </row>
    <row r="25" spans="1:12" ht="12.75">
      <c r="A25" t="s">
        <v>33</v>
      </c>
      <c r="B25" s="4">
        <v>38103</v>
      </c>
      <c r="C25" s="4"/>
      <c r="D25" s="1">
        <f t="shared" si="0"/>
        <v>-159</v>
      </c>
      <c r="E25" s="8"/>
      <c r="F25" s="17">
        <v>159</v>
      </c>
      <c r="G25" s="19"/>
      <c r="H25" s="17"/>
      <c r="I25" s="8"/>
      <c r="J25" s="17"/>
      <c r="K25" s="1"/>
      <c r="L25" s="17"/>
    </row>
    <row r="26" spans="1:12" ht="12.75">
      <c r="A26" s="26" t="s">
        <v>34</v>
      </c>
      <c r="B26" s="27">
        <v>38103</v>
      </c>
      <c r="C26" s="27"/>
      <c r="D26" s="28">
        <f t="shared" si="0"/>
        <v>280</v>
      </c>
      <c r="E26" s="29">
        <v>280</v>
      </c>
      <c r="F26" s="30"/>
      <c r="G26" s="28"/>
      <c r="H26" s="30"/>
      <c r="I26" s="29"/>
      <c r="J26" s="30"/>
      <c r="K26" s="28"/>
      <c r="L26" s="30"/>
    </row>
    <row r="27" spans="1:12" ht="12.75">
      <c r="A27" t="s">
        <v>35</v>
      </c>
      <c r="B27" s="4">
        <v>38110</v>
      </c>
      <c r="C27" s="4"/>
      <c r="D27" s="1">
        <f t="shared" si="0"/>
        <v>300</v>
      </c>
      <c r="E27" s="8">
        <v>300</v>
      </c>
      <c r="F27" s="17"/>
      <c r="G27" s="19"/>
      <c r="H27" s="17"/>
      <c r="I27" s="8"/>
      <c r="J27" s="17"/>
      <c r="K27" s="1"/>
      <c r="L27" s="17"/>
    </row>
    <row r="28" spans="1:12" ht="12.75">
      <c r="A28" t="s">
        <v>15</v>
      </c>
      <c r="B28" s="4">
        <v>38117</v>
      </c>
      <c r="C28" s="4"/>
      <c r="D28" s="1">
        <f t="shared" si="0"/>
        <v>-356</v>
      </c>
      <c r="E28" s="8"/>
      <c r="F28" s="17">
        <v>356</v>
      </c>
      <c r="G28" s="19"/>
      <c r="H28" s="17"/>
      <c r="I28" s="8"/>
      <c r="J28" s="17"/>
      <c r="K28" s="1"/>
      <c r="L28" s="17"/>
    </row>
    <row r="29" spans="1:12" ht="12.75">
      <c r="A29" t="s">
        <v>36</v>
      </c>
      <c r="B29" s="4">
        <v>38117</v>
      </c>
      <c r="C29" s="4"/>
      <c r="D29" s="1">
        <f t="shared" si="0"/>
        <v>300</v>
      </c>
      <c r="E29" s="8">
        <v>300</v>
      </c>
      <c r="F29" s="17"/>
      <c r="G29" s="19"/>
      <c r="H29" s="17"/>
      <c r="I29" s="8"/>
      <c r="J29" s="17"/>
      <c r="K29" s="1"/>
      <c r="L29" s="17"/>
    </row>
    <row r="30" spans="1:12" ht="12.75">
      <c r="A30" t="s">
        <v>39</v>
      </c>
      <c r="B30" s="4">
        <v>38121</v>
      </c>
      <c r="C30" s="4"/>
      <c r="D30" s="1">
        <f t="shared" si="0"/>
        <v>0</v>
      </c>
      <c r="E30" s="8"/>
      <c r="F30" s="17"/>
      <c r="G30" s="19">
        <v>360</v>
      </c>
      <c r="H30" s="17">
        <v>360</v>
      </c>
      <c r="I30" s="8"/>
      <c r="J30" s="17"/>
      <c r="K30" s="1"/>
      <c r="L30" s="17"/>
    </row>
    <row r="31" spans="1:12" ht="12.75">
      <c r="A31" t="s">
        <v>40</v>
      </c>
      <c r="B31" s="4">
        <v>38121</v>
      </c>
      <c r="C31" s="4"/>
      <c r="D31" s="1">
        <f>+E31-F31+G31-H31+I31-J31+K31-L31</f>
        <v>-100</v>
      </c>
      <c r="E31" s="8"/>
      <c r="F31" s="17">
        <v>100</v>
      </c>
      <c r="G31" s="19"/>
      <c r="H31" s="17"/>
      <c r="I31" s="8"/>
      <c r="J31" s="17"/>
      <c r="K31" s="1"/>
      <c r="L31" s="17"/>
    </row>
    <row r="32" spans="1:12" ht="12.75">
      <c r="A32" t="s">
        <v>37</v>
      </c>
      <c r="B32" s="4">
        <v>38131</v>
      </c>
      <c r="C32" s="4"/>
      <c r="D32" s="1">
        <f t="shared" si="0"/>
        <v>100</v>
      </c>
      <c r="E32" s="8">
        <v>200</v>
      </c>
      <c r="F32" s="17">
        <v>100</v>
      </c>
      <c r="G32" s="19"/>
      <c r="H32" s="17"/>
      <c r="I32" s="8"/>
      <c r="J32" s="17"/>
      <c r="K32" s="1"/>
      <c r="L32" s="17"/>
    </row>
    <row r="33" spans="1:12" ht="12.75">
      <c r="A33" s="26" t="s">
        <v>38</v>
      </c>
      <c r="B33" s="27">
        <v>38138</v>
      </c>
      <c r="C33" s="27"/>
      <c r="D33" s="28">
        <f t="shared" si="0"/>
        <v>160</v>
      </c>
      <c r="E33" s="29">
        <v>160</v>
      </c>
      <c r="F33" s="30"/>
      <c r="G33" s="28"/>
      <c r="H33" s="30"/>
      <c r="I33" s="29"/>
      <c r="J33" s="30"/>
      <c r="K33" s="28"/>
      <c r="L33" s="30"/>
    </row>
    <row r="34" spans="1:12" ht="12.75">
      <c r="A34" t="s">
        <v>41</v>
      </c>
      <c r="B34" s="4">
        <v>38145</v>
      </c>
      <c r="C34" s="4"/>
      <c r="D34" s="1">
        <f t="shared" si="0"/>
        <v>260</v>
      </c>
      <c r="E34" s="8">
        <v>260</v>
      </c>
      <c r="F34" s="17"/>
      <c r="G34" s="19"/>
      <c r="H34" s="17"/>
      <c r="I34" s="8"/>
      <c r="J34" s="17"/>
      <c r="K34" s="1"/>
      <c r="L34" s="17"/>
    </row>
    <row r="35" spans="1:12" ht="12.75">
      <c r="A35" t="s">
        <v>42</v>
      </c>
      <c r="B35" s="4">
        <v>38152</v>
      </c>
      <c r="C35" s="4"/>
      <c r="D35" s="1">
        <f t="shared" si="0"/>
        <v>220</v>
      </c>
      <c r="E35" s="8">
        <v>220</v>
      </c>
      <c r="F35" s="17"/>
      <c r="G35" s="19"/>
      <c r="H35" s="17"/>
      <c r="I35" s="8"/>
      <c r="J35" s="17"/>
      <c r="K35" s="1"/>
      <c r="L35" s="17"/>
    </row>
    <row r="36" spans="1:12" ht="12.75">
      <c r="A36" t="s">
        <v>43</v>
      </c>
      <c r="B36" s="4">
        <v>38159</v>
      </c>
      <c r="C36" s="4"/>
      <c r="D36" s="1">
        <f t="shared" si="0"/>
        <v>140</v>
      </c>
      <c r="E36" s="8">
        <v>140</v>
      </c>
      <c r="F36" s="17"/>
      <c r="G36" s="19"/>
      <c r="H36" s="17"/>
      <c r="I36" s="8"/>
      <c r="J36" s="17"/>
      <c r="K36" s="1"/>
      <c r="L36" s="17"/>
    </row>
    <row r="37" spans="1:12" ht="12.75">
      <c r="A37" t="s">
        <v>44</v>
      </c>
      <c r="B37" s="4">
        <v>38160</v>
      </c>
      <c r="C37" s="4"/>
      <c r="D37" s="1">
        <f t="shared" si="0"/>
        <v>-400</v>
      </c>
      <c r="E37" s="8"/>
      <c r="F37" s="17">
        <v>400</v>
      </c>
      <c r="G37" s="19"/>
      <c r="H37" s="17"/>
      <c r="I37" s="8"/>
      <c r="J37" s="17"/>
      <c r="K37" s="1"/>
      <c r="L37" s="17"/>
    </row>
    <row r="38" spans="1:12" ht="12.75">
      <c r="A38" s="26" t="s">
        <v>45</v>
      </c>
      <c r="B38" s="27">
        <v>38164</v>
      </c>
      <c r="C38" s="27"/>
      <c r="D38" s="28">
        <f t="shared" si="0"/>
        <v>-930</v>
      </c>
      <c r="E38" s="29"/>
      <c r="F38" s="30"/>
      <c r="G38" s="28">
        <f>13*50</f>
        <v>650</v>
      </c>
      <c r="H38" s="30">
        <f>+(20*13)+20+450+850</f>
        <v>1580</v>
      </c>
      <c r="I38" s="29"/>
      <c r="J38" s="30"/>
      <c r="K38" s="28"/>
      <c r="L38" s="30"/>
    </row>
    <row r="39" spans="1:12" ht="12.75">
      <c r="A39" t="s">
        <v>60</v>
      </c>
      <c r="B39" s="4">
        <v>38182</v>
      </c>
      <c r="C39" s="4"/>
      <c r="D39" s="1">
        <f aca="true" t="shared" si="1" ref="D39:D44">+E39-F39+G39-H39+I39-J39+K39-L39</f>
        <v>140</v>
      </c>
      <c r="E39" s="8">
        <v>140</v>
      </c>
      <c r="F39" s="17"/>
      <c r="G39" s="19"/>
      <c r="H39" s="17"/>
      <c r="I39" s="8"/>
      <c r="J39" s="17"/>
      <c r="K39" s="1"/>
      <c r="L39" s="17"/>
    </row>
    <row r="40" spans="1:12" ht="12.75">
      <c r="A40" t="s">
        <v>46</v>
      </c>
      <c r="B40" s="4">
        <v>38188</v>
      </c>
      <c r="C40" s="4"/>
      <c r="D40" s="1">
        <f t="shared" si="1"/>
        <v>140</v>
      </c>
      <c r="E40" s="8">
        <v>140</v>
      </c>
      <c r="F40" s="17"/>
      <c r="G40" s="19"/>
      <c r="H40" s="17"/>
      <c r="I40" s="8"/>
      <c r="J40" s="17"/>
      <c r="K40" s="1"/>
      <c r="L40" s="17"/>
    </row>
    <row r="41" spans="1:12" ht="12.75">
      <c r="A41" s="23" t="s">
        <v>47</v>
      </c>
      <c r="B41" s="4">
        <v>38195</v>
      </c>
      <c r="D41" s="1">
        <f t="shared" si="1"/>
        <v>260</v>
      </c>
      <c r="E41" s="8">
        <v>260</v>
      </c>
      <c r="F41" s="17"/>
      <c r="G41" s="19"/>
      <c r="H41" s="17"/>
      <c r="I41" s="8"/>
      <c r="J41" s="17"/>
      <c r="K41" s="1"/>
      <c r="L41" s="17"/>
    </row>
    <row r="42" spans="1:12" ht="12.75">
      <c r="A42" s="31" t="s">
        <v>15</v>
      </c>
      <c r="B42" s="27">
        <v>38196</v>
      </c>
      <c r="C42" s="27"/>
      <c r="D42" s="28">
        <f t="shared" si="1"/>
        <v>-438</v>
      </c>
      <c r="E42" s="29"/>
      <c r="F42" s="30">
        <v>438</v>
      </c>
      <c r="G42" s="28"/>
      <c r="H42" s="30"/>
      <c r="I42" s="29"/>
      <c r="J42" s="30"/>
      <c r="K42" s="28"/>
      <c r="L42" s="30"/>
    </row>
    <row r="43" spans="1:12" ht="12.75">
      <c r="A43" s="23" t="s">
        <v>48</v>
      </c>
      <c r="B43" s="4">
        <v>38201</v>
      </c>
      <c r="C43" s="4"/>
      <c r="D43" s="1">
        <f t="shared" si="1"/>
        <v>220</v>
      </c>
      <c r="E43" s="8">
        <v>220</v>
      </c>
      <c r="F43" s="17"/>
      <c r="G43" s="19"/>
      <c r="H43" s="17"/>
      <c r="I43" s="8"/>
      <c r="J43" s="17"/>
      <c r="K43" s="1"/>
      <c r="L43" s="17"/>
    </row>
    <row r="44" spans="1:12" ht="12.75">
      <c r="A44" s="23" t="s">
        <v>49</v>
      </c>
      <c r="B44" s="4">
        <v>38208</v>
      </c>
      <c r="D44" s="1">
        <f t="shared" si="1"/>
        <v>240</v>
      </c>
      <c r="E44" s="8">
        <v>240</v>
      </c>
      <c r="F44" s="17"/>
      <c r="G44" s="19"/>
      <c r="H44" s="17"/>
      <c r="I44" s="8"/>
      <c r="J44" s="17"/>
      <c r="K44" s="1"/>
      <c r="L44" s="17"/>
    </row>
    <row r="45" spans="1:12" ht="12.75">
      <c r="A45" s="23" t="s">
        <v>50</v>
      </c>
      <c r="B45" s="4">
        <v>38215</v>
      </c>
      <c r="C45" s="4"/>
      <c r="D45" s="1">
        <f t="shared" si="0"/>
        <v>260</v>
      </c>
      <c r="E45" s="8">
        <v>260</v>
      </c>
      <c r="F45" s="17"/>
      <c r="G45" s="19"/>
      <c r="H45" s="17"/>
      <c r="I45" s="8"/>
      <c r="J45" s="17"/>
      <c r="K45" s="1"/>
      <c r="L45" s="17"/>
    </row>
    <row r="46" spans="1:12" ht="12.75">
      <c r="A46" s="23" t="s">
        <v>51</v>
      </c>
      <c r="B46" s="4">
        <v>38222</v>
      </c>
      <c r="C46" s="4"/>
      <c r="D46" s="1">
        <f>+E46-F46+G46-H46+I46-J46+K46-L46</f>
        <v>220</v>
      </c>
      <c r="E46" s="8">
        <v>220</v>
      </c>
      <c r="F46" s="17"/>
      <c r="G46" s="19"/>
      <c r="H46" s="17"/>
      <c r="I46" s="8"/>
      <c r="J46" s="17"/>
      <c r="K46" s="1"/>
      <c r="L46" s="17"/>
    </row>
    <row r="47" spans="1:12" ht="12.75">
      <c r="A47" s="31" t="s">
        <v>52</v>
      </c>
      <c r="B47" s="27">
        <v>38229</v>
      </c>
      <c r="C47" s="28"/>
      <c r="D47" s="28">
        <f>+E47-F47+G47-H47+I47-J47+K47-L47</f>
        <v>-13</v>
      </c>
      <c r="E47" s="29"/>
      <c r="F47" s="30"/>
      <c r="G47" s="28">
        <v>440</v>
      </c>
      <c r="H47" s="30">
        <v>453</v>
      </c>
      <c r="I47" s="29"/>
      <c r="J47" s="30"/>
      <c r="K47" s="28"/>
      <c r="L47" s="30"/>
    </row>
    <row r="48" spans="1:12" ht="12.75">
      <c r="A48" s="23" t="s">
        <v>22</v>
      </c>
      <c r="B48" s="4">
        <v>38236</v>
      </c>
      <c r="C48" s="4"/>
      <c r="D48" s="1">
        <f>+E48-F48+G48-H48+I48-J48+K48-L48</f>
        <v>140</v>
      </c>
      <c r="E48" s="8">
        <v>240</v>
      </c>
      <c r="F48" s="17">
        <v>100</v>
      </c>
      <c r="G48" s="19"/>
      <c r="H48" s="17"/>
      <c r="I48" s="8"/>
      <c r="J48" s="17"/>
      <c r="K48" s="1"/>
      <c r="L48" s="17"/>
    </row>
    <row r="49" spans="1:12" ht="12.75">
      <c r="A49" s="23" t="s">
        <v>53</v>
      </c>
      <c r="B49" s="4">
        <v>38238</v>
      </c>
      <c r="C49" s="4"/>
      <c r="D49" s="1">
        <f>+E49-F49+G49-H49+I49-J49+K49-L49</f>
        <v>-446</v>
      </c>
      <c r="E49" s="8"/>
      <c r="F49" s="17">
        <v>446</v>
      </c>
      <c r="G49" s="19"/>
      <c r="H49" s="17"/>
      <c r="I49" s="8"/>
      <c r="J49" s="17"/>
      <c r="K49" s="1"/>
      <c r="L49" s="17"/>
    </row>
    <row r="50" spans="1:12" ht="12.75">
      <c r="A50" s="23" t="s">
        <v>24</v>
      </c>
      <c r="B50" s="4">
        <v>38243</v>
      </c>
      <c r="C50" s="4"/>
      <c r="D50" s="1">
        <f t="shared" si="0"/>
        <v>160</v>
      </c>
      <c r="E50" s="8">
        <v>260</v>
      </c>
      <c r="F50" s="17">
        <v>100</v>
      </c>
      <c r="G50" s="19"/>
      <c r="H50" s="17"/>
      <c r="I50" s="8"/>
      <c r="J50" s="17"/>
      <c r="K50" s="1"/>
      <c r="L50" s="17"/>
    </row>
    <row r="51" spans="1:12" ht="12.75">
      <c r="A51" s="23" t="s">
        <v>54</v>
      </c>
      <c r="B51" s="4">
        <v>38250</v>
      </c>
      <c r="D51" s="1">
        <f>+E51-F51+G51-H51+I51-J51+K51-L51</f>
        <v>110</v>
      </c>
      <c r="E51" s="8"/>
      <c r="F51" s="17"/>
      <c r="G51" s="19">
        <f>12*50</f>
        <v>600</v>
      </c>
      <c r="H51" s="17">
        <f>250+240</f>
        <v>490</v>
      </c>
      <c r="I51" s="8"/>
      <c r="J51" s="17"/>
      <c r="K51" s="1"/>
      <c r="L51" s="17"/>
    </row>
    <row r="52" spans="1:12" ht="12.75">
      <c r="A52" s="31" t="s">
        <v>55</v>
      </c>
      <c r="B52" s="27">
        <v>38257</v>
      </c>
      <c r="C52" s="28"/>
      <c r="D52" s="28">
        <f>+E52-F52+G52-H52+I52-J52+K52-L52</f>
        <v>200</v>
      </c>
      <c r="E52" s="29">
        <v>200</v>
      </c>
      <c r="F52" s="30"/>
      <c r="G52" s="28"/>
      <c r="H52" s="30"/>
      <c r="I52" s="29"/>
      <c r="J52" s="30"/>
      <c r="K52" s="28"/>
      <c r="L52" s="30"/>
    </row>
    <row r="53" spans="1:12" ht="12.75">
      <c r="A53" s="23" t="s">
        <v>56</v>
      </c>
      <c r="B53" s="4">
        <v>38265</v>
      </c>
      <c r="D53" s="1">
        <f>+E53-F53+G53-H53+I53-J53+K53-L53</f>
        <v>180</v>
      </c>
      <c r="E53" s="8">
        <v>180</v>
      </c>
      <c r="F53" s="17"/>
      <c r="G53" s="19"/>
      <c r="H53" s="17"/>
      <c r="I53" s="8"/>
      <c r="J53" s="17"/>
      <c r="K53" s="1"/>
      <c r="L53" s="17"/>
    </row>
    <row r="54" spans="1:12" ht="12.75">
      <c r="A54" s="23" t="s">
        <v>57</v>
      </c>
      <c r="B54" s="4">
        <v>38271</v>
      </c>
      <c r="D54" s="1">
        <f>+E54-F54+G54-H54+I54-J54+K54-L54</f>
        <v>210</v>
      </c>
      <c r="E54" s="8">
        <v>280</v>
      </c>
      <c r="F54" s="17">
        <v>70</v>
      </c>
      <c r="G54" s="19"/>
      <c r="H54" s="17"/>
      <c r="I54" s="8"/>
      <c r="J54" s="17"/>
      <c r="K54" s="1"/>
      <c r="L54" s="17"/>
    </row>
    <row r="55" spans="1:12" ht="12.75">
      <c r="A55" s="23" t="s">
        <v>59</v>
      </c>
      <c r="B55" s="4">
        <v>38277</v>
      </c>
      <c r="D55" s="1">
        <f t="shared" si="0"/>
        <v>0</v>
      </c>
      <c r="E55" s="8"/>
      <c r="F55" s="17"/>
      <c r="G55" s="19"/>
      <c r="H55" s="17"/>
      <c r="I55" s="8"/>
      <c r="J55" s="17"/>
      <c r="K55" s="1"/>
      <c r="L55" s="17"/>
    </row>
    <row r="56" spans="1:12" ht="12.75">
      <c r="A56" s="31" t="s">
        <v>58</v>
      </c>
      <c r="B56" s="27">
        <v>38285</v>
      </c>
      <c r="C56" s="28"/>
      <c r="D56" s="28">
        <f>+E56-F56+G56-H56+I56-J56+K56-L56</f>
        <v>200</v>
      </c>
      <c r="E56" s="29">
        <v>200</v>
      </c>
      <c r="F56" s="30"/>
      <c r="G56" s="28"/>
      <c r="H56" s="30"/>
      <c r="I56" s="29"/>
      <c r="J56" s="30"/>
      <c r="K56" s="28"/>
      <c r="L56" s="30"/>
    </row>
    <row r="57" spans="1:12" ht="12.75">
      <c r="A57" s="23" t="s">
        <v>69</v>
      </c>
      <c r="B57" s="4">
        <v>38292</v>
      </c>
      <c r="D57" s="1">
        <f>+E57-F57+G57-H57+I57-J57+K57-L57</f>
        <v>220</v>
      </c>
      <c r="E57" s="8">
        <v>220</v>
      </c>
      <c r="F57" s="17"/>
      <c r="G57" s="19"/>
      <c r="H57" s="17"/>
      <c r="I57" s="8"/>
      <c r="J57" s="17"/>
      <c r="K57" s="1"/>
      <c r="L57" s="17"/>
    </row>
    <row r="58" spans="1:12" ht="12.75">
      <c r="A58" s="23" t="s">
        <v>36</v>
      </c>
      <c r="B58" s="4">
        <v>38299</v>
      </c>
      <c r="D58" s="1">
        <f t="shared" si="0"/>
        <v>160</v>
      </c>
      <c r="E58" s="8">
        <v>160</v>
      </c>
      <c r="F58" s="17"/>
      <c r="G58" s="19"/>
      <c r="H58" s="17"/>
      <c r="I58" s="8"/>
      <c r="J58" s="17"/>
      <c r="K58" s="1"/>
      <c r="L58" s="17"/>
    </row>
    <row r="59" spans="1:12" ht="12.75">
      <c r="A59" s="23" t="s">
        <v>68</v>
      </c>
      <c r="B59" s="4">
        <v>38302</v>
      </c>
      <c r="D59" s="1">
        <f aca="true" t="shared" si="2" ref="D59:D79">+E59-F59+G59-H59+I59-J59+K59-L59</f>
        <v>-800</v>
      </c>
      <c r="E59" s="8"/>
      <c r="F59" s="17"/>
      <c r="G59" s="19"/>
      <c r="H59" s="17"/>
      <c r="I59" s="8"/>
      <c r="J59" s="17"/>
      <c r="K59" s="1"/>
      <c r="L59" s="17">
        <v>800</v>
      </c>
    </row>
    <row r="60" spans="1:12" ht="12.75">
      <c r="A60" s="23" t="s">
        <v>70</v>
      </c>
      <c r="B60" s="4">
        <v>38302</v>
      </c>
      <c r="D60" s="1">
        <f t="shared" si="2"/>
        <v>-195</v>
      </c>
      <c r="E60" s="8"/>
      <c r="F60" s="17"/>
      <c r="G60" s="19"/>
      <c r="H60" s="17"/>
      <c r="I60" s="8"/>
      <c r="J60" s="17"/>
      <c r="K60" s="1"/>
      <c r="L60" s="17">
        <v>195</v>
      </c>
    </row>
    <row r="61" spans="1:12" ht="12.75">
      <c r="A61" s="23" t="s">
        <v>61</v>
      </c>
      <c r="B61" s="4">
        <v>38302</v>
      </c>
      <c r="D61" s="1">
        <f t="shared" si="2"/>
        <v>-188</v>
      </c>
      <c r="E61" s="8"/>
      <c r="F61" s="17"/>
      <c r="G61" s="19"/>
      <c r="H61" s="17"/>
      <c r="I61" s="8"/>
      <c r="J61" s="17"/>
      <c r="K61" s="1"/>
      <c r="L61" s="17">
        <v>188</v>
      </c>
    </row>
    <row r="62" spans="1:12" ht="12.75">
      <c r="A62" s="23" t="s">
        <v>62</v>
      </c>
      <c r="B62" s="4">
        <v>38302</v>
      </c>
      <c r="D62" s="1">
        <f t="shared" si="2"/>
        <v>-100</v>
      </c>
      <c r="E62" s="8"/>
      <c r="F62" s="17"/>
      <c r="G62" s="19"/>
      <c r="H62" s="17"/>
      <c r="I62" s="8"/>
      <c r="J62" s="17">
        <v>100</v>
      </c>
      <c r="K62" s="1"/>
      <c r="L62" s="17"/>
    </row>
    <row r="63" spans="1:12" ht="12.75">
      <c r="A63" s="23" t="s">
        <v>71</v>
      </c>
      <c r="B63" s="4">
        <v>38303</v>
      </c>
      <c r="D63" s="1">
        <f t="shared" si="2"/>
        <v>450</v>
      </c>
      <c r="E63" s="8"/>
      <c r="F63" s="17"/>
      <c r="G63" s="19"/>
      <c r="H63" s="17"/>
      <c r="I63" s="8"/>
      <c r="J63" s="17"/>
      <c r="K63" s="1">
        <v>450</v>
      </c>
      <c r="L63" s="17"/>
    </row>
    <row r="64" spans="1:12" ht="12.75">
      <c r="A64" s="23" t="s">
        <v>72</v>
      </c>
      <c r="B64" s="4">
        <v>38304</v>
      </c>
      <c r="D64" s="1">
        <f t="shared" si="2"/>
        <v>-66</v>
      </c>
      <c r="E64" s="8"/>
      <c r="F64" s="17"/>
      <c r="G64" s="19"/>
      <c r="H64" s="17"/>
      <c r="I64" s="8"/>
      <c r="J64" s="17"/>
      <c r="K64" s="1"/>
      <c r="L64" s="17">
        <f>100-16.5-17.5</f>
        <v>66</v>
      </c>
    </row>
    <row r="65" spans="1:12" ht="12.75">
      <c r="A65" s="23" t="s">
        <v>63</v>
      </c>
      <c r="B65" s="4">
        <v>38304</v>
      </c>
      <c r="D65" s="1">
        <f t="shared" si="2"/>
        <v>-200</v>
      </c>
      <c r="E65" s="8"/>
      <c r="F65" s="17"/>
      <c r="G65" s="19"/>
      <c r="H65" s="17"/>
      <c r="I65" s="8"/>
      <c r="J65" s="17"/>
      <c r="K65" s="1"/>
      <c r="L65" s="17">
        <v>200</v>
      </c>
    </row>
    <row r="66" spans="1:12" ht="12.75">
      <c r="A66" s="23" t="s">
        <v>73</v>
      </c>
      <c r="B66" s="4">
        <v>38304</v>
      </c>
      <c r="D66" s="1">
        <f t="shared" si="2"/>
        <v>-500</v>
      </c>
      <c r="E66" s="8"/>
      <c r="F66" s="17"/>
      <c r="G66" s="19"/>
      <c r="H66" s="17"/>
      <c r="I66" s="8"/>
      <c r="J66" s="17"/>
      <c r="K66" s="1"/>
      <c r="L66" s="17">
        <v>500</v>
      </c>
    </row>
    <row r="67" spans="1:12" ht="12.75">
      <c r="A67" s="23" t="s">
        <v>64</v>
      </c>
      <c r="B67" s="4">
        <v>38304</v>
      </c>
      <c r="D67" s="1">
        <f t="shared" si="2"/>
        <v>-199</v>
      </c>
      <c r="E67" s="8"/>
      <c r="F67" s="17"/>
      <c r="G67" s="19"/>
      <c r="H67" s="17"/>
      <c r="I67" s="8"/>
      <c r="J67" s="17"/>
      <c r="K67" s="1"/>
      <c r="L67" s="17">
        <v>199</v>
      </c>
    </row>
    <row r="68" spans="1:12" ht="12.75">
      <c r="A68" s="23" t="s">
        <v>74</v>
      </c>
      <c r="B68" s="4">
        <v>38304</v>
      </c>
      <c r="D68" s="1">
        <f t="shared" si="2"/>
        <v>-1800</v>
      </c>
      <c r="E68" s="8"/>
      <c r="F68" s="17"/>
      <c r="G68" s="19"/>
      <c r="H68" s="17"/>
      <c r="I68" s="8"/>
      <c r="J68" s="17"/>
      <c r="K68" s="1"/>
      <c r="L68" s="17">
        <v>1800</v>
      </c>
    </row>
    <row r="69" spans="1:12" ht="12.75">
      <c r="A69" s="23" t="s">
        <v>65</v>
      </c>
      <c r="B69" s="4">
        <v>38304</v>
      </c>
      <c r="D69" s="1">
        <f t="shared" si="2"/>
        <v>2400</v>
      </c>
      <c r="E69" s="8"/>
      <c r="F69" s="17"/>
      <c r="G69" s="19"/>
      <c r="H69" s="17"/>
      <c r="I69" s="8"/>
      <c r="J69" s="17"/>
      <c r="K69" s="1">
        <v>2400</v>
      </c>
      <c r="L69" s="17"/>
    </row>
    <row r="70" spans="1:12" ht="12.75">
      <c r="A70" s="23" t="s">
        <v>66</v>
      </c>
      <c r="B70" s="4">
        <v>38304</v>
      </c>
      <c r="D70" s="1">
        <f t="shared" si="2"/>
        <v>-480</v>
      </c>
      <c r="E70" s="8"/>
      <c r="F70" s="17"/>
      <c r="G70" s="19"/>
      <c r="H70" s="17"/>
      <c r="I70" s="8"/>
      <c r="J70" s="17"/>
      <c r="K70" s="1"/>
      <c r="L70" s="17">
        <f>20*24</f>
        <v>480</v>
      </c>
    </row>
    <row r="71" spans="1:12" ht="12.75">
      <c r="A71" s="23" t="s">
        <v>67</v>
      </c>
      <c r="B71" s="4">
        <v>38305</v>
      </c>
      <c r="D71" s="1">
        <f t="shared" si="2"/>
        <v>181</v>
      </c>
      <c r="E71" s="8"/>
      <c r="F71" s="17"/>
      <c r="G71" s="19">
        <f>13*40</f>
        <v>520</v>
      </c>
      <c r="H71" s="17">
        <f>(20*13)+79</f>
        <v>339</v>
      </c>
      <c r="I71" s="8"/>
      <c r="J71" s="17"/>
      <c r="K71" s="1"/>
      <c r="L71" s="17"/>
    </row>
    <row r="72" spans="1:12" ht="12.75">
      <c r="A72" s="23" t="s">
        <v>37</v>
      </c>
      <c r="B72" s="4">
        <v>38306</v>
      </c>
      <c r="D72" s="1">
        <f t="shared" si="2"/>
        <v>0</v>
      </c>
      <c r="E72" s="8">
        <v>80</v>
      </c>
      <c r="F72" s="17">
        <v>80</v>
      </c>
      <c r="G72" s="19"/>
      <c r="H72" s="17"/>
      <c r="I72" s="8"/>
      <c r="J72" s="17"/>
      <c r="K72" s="1"/>
      <c r="L72" s="17"/>
    </row>
    <row r="73" spans="1:12" ht="12.75">
      <c r="A73" s="23" t="s">
        <v>38</v>
      </c>
      <c r="B73" s="4">
        <v>38313</v>
      </c>
      <c r="D73" s="1">
        <f t="shared" si="2"/>
        <v>160</v>
      </c>
      <c r="E73" s="8">
        <v>160</v>
      </c>
      <c r="F73" s="17"/>
      <c r="G73" s="19"/>
      <c r="H73" s="17"/>
      <c r="I73" s="8"/>
      <c r="J73" s="17"/>
      <c r="K73" s="1"/>
      <c r="L73" s="17"/>
    </row>
    <row r="74" spans="1:12" ht="12.75">
      <c r="A74" s="23" t="s">
        <v>15</v>
      </c>
      <c r="B74" s="4">
        <v>38317</v>
      </c>
      <c r="D74" s="1">
        <f t="shared" si="2"/>
        <v>-241</v>
      </c>
      <c r="E74" s="8"/>
      <c r="F74" s="17">
        <v>241</v>
      </c>
      <c r="G74" s="19"/>
      <c r="H74" s="17"/>
      <c r="I74" s="8"/>
      <c r="J74" s="17"/>
      <c r="K74" s="1"/>
      <c r="L74" s="17"/>
    </row>
    <row r="75" spans="1:12" ht="12.75">
      <c r="A75" s="23" t="s">
        <v>41</v>
      </c>
      <c r="B75" s="4">
        <v>38320</v>
      </c>
      <c r="D75" s="1">
        <f t="shared" si="2"/>
        <v>160</v>
      </c>
      <c r="E75" s="8">
        <v>160</v>
      </c>
      <c r="F75" s="17"/>
      <c r="G75" s="19"/>
      <c r="H75" s="17"/>
      <c r="I75" s="8"/>
      <c r="J75" s="17"/>
      <c r="K75" s="1"/>
      <c r="L75" s="17"/>
    </row>
    <row r="76" spans="1:12" ht="12.75">
      <c r="A76" s="23" t="s">
        <v>75</v>
      </c>
      <c r="B76" s="4">
        <v>38327</v>
      </c>
      <c r="D76" s="1">
        <f t="shared" si="2"/>
        <v>220</v>
      </c>
      <c r="E76" s="8">
        <v>220</v>
      </c>
      <c r="F76" s="17"/>
      <c r="G76" s="19"/>
      <c r="H76" s="17"/>
      <c r="I76" s="8"/>
      <c r="J76" s="17"/>
      <c r="K76" s="1"/>
      <c r="L76" s="17"/>
    </row>
    <row r="77" spans="1:12" ht="12.75">
      <c r="A77" s="23" t="s">
        <v>76</v>
      </c>
      <c r="B77" s="4">
        <v>38334</v>
      </c>
      <c r="D77" s="1">
        <f t="shared" si="2"/>
        <v>140</v>
      </c>
      <c r="E77" s="8">
        <v>140</v>
      </c>
      <c r="F77" s="17"/>
      <c r="G77" s="19"/>
      <c r="H77" s="17"/>
      <c r="I77" s="8"/>
      <c r="J77" s="17"/>
      <c r="K77" s="1"/>
      <c r="L77" s="17"/>
    </row>
    <row r="78" spans="1:13" ht="12.75">
      <c r="A78" s="23" t="s">
        <v>79</v>
      </c>
      <c r="B78" s="4">
        <v>38339</v>
      </c>
      <c r="D78" s="1">
        <f t="shared" si="2"/>
        <v>-980</v>
      </c>
      <c r="E78" s="8"/>
      <c r="F78" s="17"/>
      <c r="G78" s="19">
        <f>60*19</f>
        <v>1140</v>
      </c>
      <c r="H78" s="17">
        <f>180+1100+380+260+200</f>
        <v>2120</v>
      </c>
      <c r="I78" s="8"/>
      <c r="J78" s="17"/>
      <c r="K78" s="1"/>
      <c r="L78" s="17"/>
      <c r="M78" t="s">
        <v>77</v>
      </c>
    </row>
    <row r="79" spans="1:12" ht="12.75">
      <c r="A79" s="23" t="s">
        <v>78</v>
      </c>
      <c r="B79" s="4">
        <v>38341</v>
      </c>
      <c r="D79" s="1">
        <f t="shared" si="2"/>
        <v>100</v>
      </c>
      <c r="E79" s="8">
        <v>180</v>
      </c>
      <c r="F79" s="17">
        <v>80</v>
      </c>
      <c r="G79" s="19"/>
      <c r="H79" s="17"/>
      <c r="I79" s="8"/>
      <c r="J79" s="17"/>
      <c r="K79" s="1"/>
      <c r="L79" s="17"/>
    </row>
    <row r="80" spans="4:12" ht="12.75">
      <c r="D80" s="1">
        <f t="shared" si="0"/>
        <v>0</v>
      </c>
      <c r="E80" s="8"/>
      <c r="F80" s="17"/>
      <c r="G80" s="19"/>
      <c r="H80" s="17"/>
      <c r="I80" s="8"/>
      <c r="J80" s="17"/>
      <c r="K80" s="1"/>
      <c r="L80" s="17"/>
    </row>
    <row r="81" spans="4:12" ht="12.75">
      <c r="D81" s="1">
        <f>+E81-F81+G81-H81+I81-J81+K81-L81</f>
        <v>0</v>
      </c>
      <c r="E81" s="8"/>
      <c r="F81" s="17"/>
      <c r="G81" s="19"/>
      <c r="H81" s="17"/>
      <c r="I81" s="8"/>
      <c r="J81" s="17"/>
      <c r="K81" s="1"/>
      <c r="L81" s="17"/>
    </row>
    <row r="82" spans="4:12" ht="12.75">
      <c r="D82" s="1">
        <f>+E82-F82+G82-H82+I82-J82+K82-L82</f>
        <v>0</v>
      </c>
      <c r="E82" s="8"/>
      <c r="F82" s="17"/>
      <c r="G82" s="19"/>
      <c r="H82" s="17"/>
      <c r="I82" s="8"/>
      <c r="J82" s="17"/>
      <c r="K82" s="1"/>
      <c r="L82" s="17"/>
    </row>
    <row r="83" spans="4:12" ht="13.5" thickBot="1">
      <c r="D83" s="1">
        <f t="shared" si="0"/>
        <v>0</v>
      </c>
      <c r="E83" s="8"/>
      <c r="F83" s="17"/>
      <c r="G83" s="19"/>
      <c r="H83" s="17"/>
      <c r="I83" s="8"/>
      <c r="J83" s="17"/>
      <c r="K83" s="1"/>
      <c r="L83" s="17"/>
    </row>
    <row r="84" spans="1:12" ht="13.5" thickBot="1">
      <c r="A84" t="s">
        <v>8</v>
      </c>
      <c r="D84" s="9">
        <f aca="true" t="shared" si="3" ref="D84:L84">SUM(D3:D83)</f>
        <v>263</v>
      </c>
      <c r="E84" s="5">
        <f t="shared" si="3"/>
        <v>8760</v>
      </c>
      <c r="F84" s="10">
        <f t="shared" si="3"/>
        <v>3496</v>
      </c>
      <c r="G84" s="11">
        <f t="shared" si="3"/>
        <v>6190</v>
      </c>
      <c r="H84" s="11">
        <f t="shared" si="3"/>
        <v>9478</v>
      </c>
      <c r="I84" s="12">
        <f t="shared" si="3"/>
        <v>160</v>
      </c>
      <c r="J84" s="12">
        <f t="shared" si="3"/>
        <v>635</v>
      </c>
      <c r="K84" s="13">
        <f t="shared" si="3"/>
        <v>2850</v>
      </c>
      <c r="L84" s="21">
        <f t="shared" si="3"/>
        <v>4428</v>
      </c>
    </row>
    <row r="86" spans="1:13" ht="18">
      <c r="A86" s="24" t="s">
        <v>13</v>
      </c>
      <c r="B86" s="24"/>
      <c r="C86" s="24"/>
      <c r="D86" s="24"/>
      <c r="E86" s="24">
        <f>+E84-F84</f>
        <v>5264</v>
      </c>
      <c r="F86" s="24"/>
      <c r="G86" s="24">
        <f>+G84-H84</f>
        <v>-3288</v>
      </c>
      <c r="H86" s="24"/>
      <c r="I86" s="24">
        <f>+I84-J84</f>
        <v>-475</v>
      </c>
      <c r="J86" s="24"/>
      <c r="K86" s="24">
        <f>+K84-L84</f>
        <v>-1578</v>
      </c>
      <c r="L86" s="24"/>
      <c r="M86" s="25">
        <f>SUM(E86:K86)</f>
        <v>-77</v>
      </c>
    </row>
    <row r="90" ht="12.75">
      <c r="A90" s="22"/>
    </row>
    <row r="91" spans="1:6" ht="12.75">
      <c r="A91" s="22"/>
      <c r="F91">
        <f>20*19</f>
        <v>380</v>
      </c>
    </row>
    <row r="92" ht="12.75">
      <c r="A92" s="22"/>
    </row>
    <row r="93" ht="12.75">
      <c r="A93" s="22"/>
    </row>
  </sheetData>
  <mergeCells count="3">
    <mergeCell ref="G1:H1"/>
    <mergeCell ref="I1:J1"/>
    <mergeCell ref="K1:L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Axis-Shield ASA, R&amp;D Bodø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K. Nordhei</dc:creator>
  <cp:keywords/>
  <dc:description/>
  <cp:lastModifiedBy>AKN</cp:lastModifiedBy>
  <dcterms:created xsi:type="dcterms:W3CDTF">2001-01-18T10:42:23Z</dcterms:created>
  <dcterms:modified xsi:type="dcterms:W3CDTF">2005-01-11T18:20:35Z</dcterms:modified>
  <cp:category/>
  <cp:version/>
  <cp:contentType/>
  <cp:contentStatus/>
</cp:coreProperties>
</file>